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\Documents\CSURA Agenda &amp; Minutes\2016 Agendas &amp; Minutes\111016 Special CSURA Agenda\"/>
    </mc:Choice>
  </mc:AlternateContent>
  <bookViews>
    <workbookView xWindow="0" yWindow="0" windowWidth="19200" windowHeight="6816"/>
  </bookViews>
  <sheets>
    <sheet name="Rev &amp; Exp" sheetId="1" r:id="rId1"/>
    <sheet name="Cash flow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6" i="1" l="1"/>
  <c r="B36" i="1" l="1"/>
  <c r="B38" i="1" s="1"/>
  <c r="B42" i="1" s="1"/>
  <c r="B18" i="1"/>
  <c r="B17" i="1"/>
  <c r="D17" i="1" l="1"/>
  <c r="D36" i="1" l="1"/>
  <c r="D49" i="1" l="1"/>
  <c r="I24" i="1" s="1"/>
  <c r="D48" i="1"/>
  <c r="C17" i="1"/>
  <c r="C18" i="1" s="1"/>
  <c r="D47" i="1" l="1"/>
  <c r="I28" i="1" s="1"/>
  <c r="D46" i="1"/>
  <c r="I20" i="1" l="1"/>
  <c r="D50" i="1"/>
  <c r="D38" i="1"/>
  <c r="C38" i="1" l="1"/>
  <c r="C42" i="1" s="1"/>
  <c r="D3" i="1" s="1"/>
  <c r="D34" i="2" l="1"/>
  <c r="D41" i="1"/>
  <c r="D42" i="1" s="1"/>
  <c r="D18" i="1"/>
</calcChain>
</file>

<file path=xl/sharedStrings.xml><?xml version="1.0" encoding="utf-8"?>
<sst xmlns="http://schemas.openxmlformats.org/spreadsheetml/2006/main" count="98" uniqueCount="91">
  <si>
    <t>Total Revenue</t>
  </si>
  <si>
    <t>Expenditures</t>
  </si>
  <si>
    <t>Telephone/Cell Expense</t>
  </si>
  <si>
    <t>Miscellaneous</t>
  </si>
  <si>
    <t xml:space="preserve">Excess of Revenue &amp; Other   </t>
  </si>
  <si>
    <t>Fund Balance - Beginning</t>
  </si>
  <si>
    <t>Notes</t>
  </si>
  <si>
    <t>Month</t>
  </si>
  <si>
    <t>Revenues</t>
  </si>
  <si>
    <t>Balance</t>
  </si>
  <si>
    <t>September</t>
  </si>
  <si>
    <t>October</t>
  </si>
  <si>
    <t>November</t>
  </si>
  <si>
    <t>December</t>
  </si>
  <si>
    <t>Beginning balance</t>
  </si>
  <si>
    <t>Total</t>
  </si>
  <si>
    <t xml:space="preserve">Audit Charges </t>
  </si>
  <si>
    <t xml:space="preserve">Dues &amp; Memberships </t>
  </si>
  <si>
    <t xml:space="preserve">Legal Services-Cap. Projects </t>
  </si>
  <si>
    <t>Insurance</t>
  </si>
  <si>
    <t xml:space="preserve">Legal Services-General </t>
  </si>
  <si>
    <t>Total reoccuring expenses:  12 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</si>
  <si>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</si>
  <si>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</si>
  <si>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</si>
  <si>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</si>
  <si>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</si>
  <si>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</si>
  <si>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</si>
  <si>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</si>
  <si>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Avg./Month exp.</t>
  </si>
  <si>
    <t xml:space="preserve">Fund Balance - Ending </t>
  </si>
  <si>
    <t>Office Expense</t>
  </si>
  <si>
    <t>Reporting /Oversight</t>
  </si>
  <si>
    <t>Total expenses</t>
  </si>
  <si>
    <t xml:space="preserve">Reimb. Of Expenditures </t>
  </si>
  <si>
    <t>Accounting 8 hours/month @ $225</t>
  </si>
  <si>
    <t xml:space="preserve">Beginning Fund Balance </t>
  </si>
  <si>
    <t>REVENUES</t>
  </si>
  <si>
    <t>Admin Fee - South Nevada</t>
  </si>
  <si>
    <t>Admin Fees Gold Hill</t>
  </si>
  <si>
    <t xml:space="preserve">Admin Fees CityGate </t>
  </si>
  <si>
    <t xml:space="preserve">Admin fees Copper Ridge </t>
  </si>
  <si>
    <t xml:space="preserve">Admin fees Ivywild </t>
  </si>
  <si>
    <t xml:space="preserve">Admin Fees Vineyard </t>
  </si>
  <si>
    <t>Other Income</t>
  </si>
  <si>
    <t>Admin Fees City Auditorium</t>
  </si>
  <si>
    <t>Total Funds Available</t>
  </si>
  <si>
    <t>rate</t>
  </si>
  <si>
    <r>
      <t>Sources over (under) Expend.</t>
    </r>
    <r>
      <rPr>
        <b/>
        <sz val="8"/>
        <rFont val="Arial"/>
        <family val="2"/>
      </rPr>
      <t xml:space="preserve"> </t>
    </r>
  </si>
  <si>
    <t>Operating Budget</t>
  </si>
  <si>
    <t>Legal - 4 hours /month @ $240</t>
  </si>
  <si>
    <t>Admin staff - 10 hours/month @ $27</t>
  </si>
  <si>
    <t>Project Mgr. 16 hrs./month @ $150</t>
  </si>
  <si>
    <t>Admin Fees SW Downtown</t>
  </si>
  <si>
    <t>Admin Fees North Nevada</t>
  </si>
  <si>
    <r>
      <t>Contract Serv</t>
    </r>
    <r>
      <rPr>
        <sz val="8"/>
        <rFont val="Arial"/>
        <family val="2"/>
      </rPr>
      <t xml:space="preserve"> (2017 PM , Admin)</t>
    </r>
    <r>
      <rPr>
        <sz val="10"/>
        <rFont val="Arial"/>
        <family val="2"/>
      </rPr>
      <t xml:space="preserve"> </t>
    </r>
  </si>
  <si>
    <t xml:space="preserve">CSURA payroll benefits </t>
  </si>
  <si>
    <t>CSURA website revisons</t>
  </si>
  <si>
    <t>Fees will increase to $60,000 in 2018</t>
  </si>
  <si>
    <t>tax increment only</t>
  </si>
  <si>
    <t>Developer  fees as per Development Agreement</t>
  </si>
  <si>
    <t>SW predev 2017: $30,000+/-, 2017 C4C $65,160</t>
  </si>
  <si>
    <t>2017 legal Costs: $18,750</t>
  </si>
  <si>
    <t>2017 C4C acctng:</t>
  </si>
  <si>
    <t xml:space="preserve">2017 C4C Proj Mgr  </t>
  </si>
  <si>
    <t>2017 C4C legal:</t>
  </si>
  <si>
    <t>2017 C4C Admin</t>
  </si>
  <si>
    <t>2017 Proj Mgr Costs: $33,000</t>
  </si>
  <si>
    <t xml:space="preserve"> Exec Dir Salary/Benefits: </t>
  </si>
  <si>
    <t>2016 Budgeted</t>
  </si>
  <si>
    <t>2016 Estim.</t>
  </si>
  <si>
    <t>2017 Proposed</t>
  </si>
  <si>
    <t>2016 =Admin 2011 -2015 @$50k/yr,  2017=$50k annual TIF</t>
  </si>
  <si>
    <t>CSURA Meetings</t>
  </si>
  <si>
    <t>Increased in 2017 due to 4 additional Board members</t>
  </si>
  <si>
    <t>Phone, Fax, Internet</t>
  </si>
  <si>
    <t>C4C Expenses - Reimbursed from C4C Admin Account</t>
  </si>
  <si>
    <t>per year</t>
  </si>
  <si>
    <t>2017 acctng. Costs: 75,000</t>
  </si>
  <si>
    <t>A portion of the insurance will be allocated to C4C</t>
  </si>
  <si>
    <t>Assumes Development Agreement in 2017 w/Norwood</t>
  </si>
  <si>
    <t>Fees reduce to $5000 in 2017 as per Develop. Agreement</t>
  </si>
  <si>
    <t>DCI =$500, Downtown Partnership=$500</t>
  </si>
  <si>
    <t>2017 Admin $15,000</t>
  </si>
  <si>
    <r>
      <t>Consulting Services</t>
    </r>
    <r>
      <rPr>
        <sz val="8"/>
        <rFont val="Arial"/>
        <family val="2"/>
      </rPr>
      <t xml:space="preserve"> (CLA)</t>
    </r>
    <r>
      <rPr>
        <sz val="10"/>
        <rFont val="Arial"/>
        <family val="2"/>
      </rPr>
      <t xml:space="preserve"> </t>
    </r>
  </si>
  <si>
    <r>
      <t xml:space="preserve">Services - General </t>
    </r>
    <r>
      <rPr>
        <sz val="9"/>
        <rFont val="Arial"/>
        <family val="2"/>
      </rPr>
      <t xml:space="preserve">(URA Plans) </t>
    </r>
  </si>
  <si>
    <t>2017 SW Downtown URP costs: +/-$10,000</t>
  </si>
  <si>
    <t>Equipment, Supplies</t>
  </si>
  <si>
    <t>Projected Cash Flow -January  thru December 2017</t>
  </si>
  <si>
    <t>2017 Year End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</si>
</sst>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/>
    <xf numFmtId="38" fontId="2" fillId="0" borderId="0" xfId="0" applyNumberFormat="1" applyFont="1" applyProtection="1">
      <protection locked="0"/>
    </xf>
    <xf numFmtId="3" fontId="2" fillId="0" borderId="0" xfId="0" applyNumberFormat="1" applyFont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7" fontId="2" fillId="0" borderId="0" xfId="0" applyNumberFormat="1" applyFont="1"/>
    <xf numFmtId="0" fontId="2" fillId="0" borderId="0" xfId="0" applyFont="1" applyFill="1" applyBorder="1"/>
    <xf numFmtId="37" fontId="1" fillId="0" borderId="0" xfId="0" applyNumberFormat="1" applyFont="1"/>
    <xf numFmtId="0" fontId="1" fillId="0" borderId="0" xfId="0" applyFont="1" applyFill="1" applyBorder="1"/>
    <xf numFmtId="37" fontId="1" fillId="0" borderId="0" xfId="0" applyNumberFormat="1" applyFont="1" applyBorder="1"/>
    <xf numFmtId="37" fontId="0" fillId="0" borderId="1" xfId="0" applyNumberFormat="1" applyBorder="1"/>
    <xf numFmtId="37" fontId="0" fillId="0" borderId="0" xfId="0" applyNumberFormat="1"/>
    <xf numFmtId="0" fontId="1" fillId="2" borderId="0" xfId="0" applyFont="1" applyFill="1" applyBorder="1"/>
    <xf numFmtId="22" fontId="2" fillId="2" borderId="0" xfId="0" applyNumberFormat="1" applyFont="1" applyFill="1" applyBorder="1"/>
    <xf numFmtId="0" fontId="1" fillId="3" borderId="1" xfId="0" applyFont="1" applyFill="1" applyBorder="1"/>
    <xf numFmtId="3" fontId="2" fillId="0" borderId="0" xfId="0" applyNumberFormat="1" applyFont="1" applyFill="1" applyAlignment="1">
      <alignment horizontal="right"/>
    </xf>
    <xf numFmtId="37" fontId="2" fillId="0" borderId="0" xfId="0" applyNumberFormat="1" applyFont="1" applyBorder="1"/>
    <xf numFmtId="3" fontId="0" fillId="0" borderId="0" xfId="0" applyNumberFormat="1"/>
    <xf numFmtId="0" fontId="0" fillId="0" borderId="2" xfId="0" applyBorder="1"/>
    <xf numFmtId="6" fontId="0" fillId="0" borderId="3" xfId="0" applyNumberFormat="1" applyBorder="1"/>
    <xf numFmtId="0" fontId="0" fillId="0" borderId="3" xfId="0" applyBorder="1"/>
    <xf numFmtId="37" fontId="0" fillId="0" borderId="4" xfId="0" applyNumberFormat="1" applyBorder="1"/>
    <xf numFmtId="0" fontId="0" fillId="0" borderId="5" xfId="0" applyBorder="1"/>
    <xf numFmtId="0" fontId="0" fillId="0" borderId="0" xfId="0" applyBorder="1"/>
    <xf numFmtId="3" fontId="0" fillId="0" borderId="6" xfId="0" applyNumberFormat="1" applyBorder="1"/>
    <xf numFmtId="0" fontId="0" fillId="0" borderId="6" xfId="0" applyBorder="1"/>
    <xf numFmtId="6" fontId="0" fillId="0" borderId="0" xfId="0" applyNumberFormat="1" applyBorder="1"/>
    <xf numFmtId="0" fontId="0" fillId="0" borderId="7" xfId="0" applyBorder="1"/>
    <xf numFmtId="0" fontId="0" fillId="0" borderId="1" xfId="0" applyBorder="1"/>
    <xf numFmtId="3" fontId="3" fillId="0" borderId="0" xfId="0" applyNumberFormat="1" applyFont="1"/>
    <xf numFmtId="0" fontId="3" fillId="0" borderId="0" xfId="0" applyFont="1"/>
    <xf numFmtId="4" fontId="0" fillId="0" borderId="6" xfId="0" applyNumberFormat="1" applyBorder="1"/>
    <xf numFmtId="4" fontId="0" fillId="0" borderId="8" xfId="0" applyNumberFormat="1" applyBorder="1"/>
    <xf numFmtId="37" fontId="2" fillId="0" borderId="0" xfId="0" applyNumberFormat="1" applyFont="1" applyFill="1"/>
    <xf numFmtId="3" fontId="2" fillId="0" borderId="0" xfId="0" applyNumberFormat="1" applyFont="1" applyBorder="1"/>
    <xf numFmtId="37" fontId="0" fillId="0" borderId="0" xfId="0" applyNumberForma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/>
    <xf numFmtId="0" fontId="6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/>
    <xf numFmtId="0" fontId="8" fillId="0" borderId="0" xfId="0" applyFont="1"/>
    <xf numFmtId="38" fontId="0" fillId="0" borderId="0" xfId="0" applyNumberFormat="1"/>
    <xf numFmtId="0" fontId="4" fillId="3" borderId="1" xfId="0" applyFont="1" applyFill="1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9" fillId="0" borderId="7" xfId="0" applyFont="1" applyBorder="1"/>
    <xf numFmtId="0" fontId="9" fillId="0" borderId="5" xfId="0" applyFont="1" applyBorder="1"/>
    <xf numFmtId="3" fontId="0" fillId="0" borderId="8" xfId="0" applyNumberFormat="1" applyBorder="1"/>
    <xf numFmtId="3" fontId="0" fillId="0" borderId="0" xfId="0" applyNumberFormat="1" applyFill="1"/>
    <xf numFmtId="3" fontId="9" fillId="0" borderId="0" xfId="0" applyNumberFormat="1" applyFont="1" applyBorder="1"/>
    <xf numFmtId="0" fontId="9" fillId="0" borderId="0" xfId="0" applyFont="1" applyBorder="1"/>
    <xf numFmtId="3" fontId="9" fillId="0" borderId="0" xfId="0" applyNumberFormat="1" applyFont="1" applyFill="1" applyBorder="1"/>
    <xf numFmtId="0" fontId="9" fillId="4" borderId="7" xfId="0" applyFont="1" applyFill="1" applyBorder="1"/>
    <xf numFmtId="3" fontId="0" fillId="4" borderId="8" xfId="0" applyNumberForma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0" fontId="0" fillId="0" borderId="0" xfId="0" applyFont="1"/>
    <xf numFmtId="37" fontId="9" fillId="0" borderId="0" xfId="0" applyNumberFormat="1" applyFont="1" applyFill="1"/>
    <xf numFmtId="37" fontId="9" fillId="0" borderId="0" xfId="0" applyNumberFormat="1" applyFont="1"/>
    <xf numFmtId="37" fontId="9" fillId="0" borderId="0" xfId="0" applyNumberFormat="1" applyFont="1" applyBorder="1"/>
    <xf numFmtId="0" fontId="0" fillId="4" borderId="0" xfId="0" applyFont="1" applyFill="1"/>
    <xf numFmtId="0" fontId="0" fillId="0" borderId="1" xfId="0" applyFont="1" applyBorder="1"/>
    <xf numFmtId="38" fontId="9" fillId="0" borderId="0" xfId="0" applyNumberFormat="1" applyFont="1" applyProtection="1">
      <protection locked="0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8" fontId="10" fillId="0" borderId="0" xfId="0" applyNumberFormat="1" applyFont="1"/>
    <xf numFmtId="3" fontId="0" fillId="0" borderId="0" xfId="0" applyNumberFormat="1" applyFont="1" applyFill="1"/>
    <xf numFmtId="3" fontId="9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0" fillId="0" borderId="0" xfId="0" applyNumberFormat="1" applyBorder="1"/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8" fillId="0" borderId="0" xfId="0" quotePrefix="1" applyFont="1"/>
    <xf numFmtId="0" fontId="8" fillId="0" borderId="0" xfId="0" applyFont="1" applyAlignment="1"/>
    <xf numFmtId="164" fontId="8" fillId="0" borderId="0" xfId="0" applyNumberFormat="1" applyFont="1" applyAlignment="1">
      <alignment horizontal="right"/>
    </xf>
    <xf numFmtId="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quotePrefix="1" applyFont="1" applyAlignment="1">
      <alignment horizontal="right"/>
    </xf>
    <xf numFmtId="37" fontId="5" fillId="0" borderId="0" xfId="0" quotePrefix="1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" fillId="0" borderId="3" xfId="0" applyFont="1" applyBorder="1"/>
    <xf numFmtId="0" fontId="9" fillId="4" borderId="1" xfId="0" applyFont="1" applyFill="1" applyBorder="1"/>
    <xf numFmtId="0" fontId="9" fillId="0" borderId="1" xfId="0" applyFont="1" applyBorder="1"/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3" fillId="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37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7" fontId="9" fillId="2" borderId="0" xfId="0" applyNumberFormat="1" applyFont="1" applyFill="1"/>
    <xf numFmtId="3" fontId="0" fillId="2" borderId="0" xfId="0" applyNumberFormat="1" applyFill="1"/>
    <xf numFmtId="0" fontId="8" fillId="2" borderId="0" xfId="0" applyFont="1" applyFill="1"/>
    <xf numFmtId="37" fontId="9" fillId="2" borderId="0" xfId="0" applyNumberFormat="1" applyFont="1" applyFill="1" applyBorder="1"/>
    <xf numFmtId="3" fontId="0" fillId="2" borderId="0" xfId="0" applyNumberFormat="1" applyFill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Layout" zoomScaleNormal="110" workbookViewId="0">
      <selection activeCell="H11" sqref="H11"/>
    </sheetView>
  </sheetViews>
  <sheetFormatPr defaultRowHeight="14.4" x14ac:dyDescent="0.55000000000000004"/>
  <cols>
    <col min="1" max="1" width="26.68359375" customWidth="1"/>
    <col min="2" max="2" width="10.15625" customWidth="1"/>
    <col min="3" max="4" width="9.68359375" customWidth="1"/>
    <col min="5" max="5" width="2.578125" customWidth="1"/>
    <col min="6" max="6" width="10.26171875" customWidth="1"/>
    <col min="8" max="8" width="13.41796875" customWidth="1"/>
    <col min="9" max="9" width="7.83984375" customWidth="1"/>
  </cols>
  <sheetData>
    <row r="1" spans="1:9" ht="12.75" customHeight="1" x14ac:dyDescent="0.55000000000000004">
      <c r="A1" s="19"/>
      <c r="B1" s="19"/>
      <c r="C1" s="20"/>
      <c r="D1" s="20"/>
      <c r="E1" s="20"/>
    </row>
    <row r="2" spans="1:9" ht="12.75" customHeight="1" x14ac:dyDescent="0.55000000000000004">
      <c r="A2" s="21" t="s">
        <v>50</v>
      </c>
      <c r="B2" s="106" t="s">
        <v>70</v>
      </c>
      <c r="C2" s="51" t="s">
        <v>71</v>
      </c>
      <c r="D2" s="107" t="s">
        <v>72</v>
      </c>
      <c r="E2" s="43"/>
      <c r="G2" s="46" t="s">
        <v>6</v>
      </c>
    </row>
    <row r="3" spans="1:9" ht="12.75" customHeight="1" x14ac:dyDescent="0.55000000000000004">
      <c r="A3" s="1" t="s">
        <v>37</v>
      </c>
      <c r="B3" s="100">
        <v>167143</v>
      </c>
      <c r="C3" s="72">
        <v>123086</v>
      </c>
      <c r="D3" s="57">
        <f>PRODUCT(1,C42)</f>
        <v>444704.05</v>
      </c>
      <c r="E3" s="5"/>
      <c r="F3" s="45"/>
    </row>
    <row r="4" spans="1:9" ht="12.75" customHeight="1" x14ac:dyDescent="0.55000000000000004">
      <c r="A4" s="1"/>
      <c r="B4" s="101"/>
      <c r="C4" s="72"/>
      <c r="D4" s="57"/>
      <c r="E4" s="5"/>
      <c r="F4" s="45"/>
    </row>
    <row r="5" spans="1:9" ht="12.75" customHeight="1" x14ac:dyDescent="0.55000000000000004">
      <c r="A5" s="64" t="s">
        <v>38</v>
      </c>
      <c r="B5" s="102"/>
      <c r="C5" s="70"/>
      <c r="D5" s="65"/>
      <c r="E5" s="5"/>
      <c r="F5" s="45"/>
    </row>
    <row r="6" spans="1:9" ht="12.75" customHeight="1" x14ac:dyDescent="0.55000000000000004">
      <c r="A6" s="6" t="s">
        <v>40</v>
      </c>
      <c r="B6" s="100">
        <v>50000</v>
      </c>
      <c r="C6" s="73">
        <v>50000</v>
      </c>
      <c r="D6" s="74">
        <v>50000</v>
      </c>
      <c r="E6" s="7"/>
      <c r="F6" s="49" t="s">
        <v>59</v>
      </c>
      <c r="G6" s="49"/>
      <c r="H6" s="49"/>
      <c r="I6" s="49"/>
    </row>
    <row r="7" spans="1:9" ht="12.75" customHeight="1" x14ac:dyDescent="0.55000000000000004">
      <c r="A7" s="8" t="s">
        <v>41</v>
      </c>
      <c r="B7" s="73">
        <v>20000</v>
      </c>
      <c r="C7" s="74">
        <v>6290</v>
      </c>
      <c r="D7" s="74">
        <v>10000</v>
      </c>
      <c r="E7" s="7"/>
      <c r="F7" s="49" t="s">
        <v>60</v>
      </c>
      <c r="G7" s="49"/>
      <c r="H7" s="49"/>
      <c r="I7" s="49"/>
    </row>
    <row r="8" spans="1:9" ht="12.75" customHeight="1" x14ac:dyDescent="0.55000000000000004">
      <c r="A8" s="8" t="s">
        <v>46</v>
      </c>
      <c r="B8" s="73">
        <v>19337</v>
      </c>
      <c r="C8" s="74">
        <v>18949</v>
      </c>
      <c r="D8" s="74">
        <v>21900</v>
      </c>
      <c r="E8" s="7"/>
      <c r="F8" s="49" t="s">
        <v>60</v>
      </c>
      <c r="G8" s="49"/>
      <c r="H8" s="49"/>
      <c r="I8" s="49"/>
    </row>
    <row r="9" spans="1:9" ht="12.75" customHeight="1" x14ac:dyDescent="0.55000000000000004">
      <c r="A9" s="8" t="s">
        <v>54</v>
      </c>
      <c r="B9" s="73">
        <v>60000</v>
      </c>
      <c r="C9" s="75">
        <v>0</v>
      </c>
      <c r="D9" s="75">
        <v>60000</v>
      </c>
      <c r="E9" s="22"/>
      <c r="F9" s="49" t="s">
        <v>81</v>
      </c>
      <c r="G9" s="49"/>
      <c r="H9" s="49"/>
      <c r="I9" s="49"/>
    </row>
    <row r="10" spans="1:9" ht="12.75" customHeight="1" x14ac:dyDescent="0.55000000000000004">
      <c r="A10" s="8" t="s">
        <v>42</v>
      </c>
      <c r="B10" s="73">
        <v>60000</v>
      </c>
      <c r="C10" s="74">
        <v>60000</v>
      </c>
      <c r="D10" s="74">
        <v>60000</v>
      </c>
      <c r="E10" s="9"/>
      <c r="F10" s="49" t="s">
        <v>60</v>
      </c>
      <c r="G10" s="49"/>
      <c r="H10" s="49"/>
      <c r="I10" s="49"/>
    </row>
    <row r="11" spans="1:9" ht="12.75" customHeight="1" x14ac:dyDescent="0.55000000000000004">
      <c r="A11" s="8" t="s">
        <v>43</v>
      </c>
      <c r="B11" s="73">
        <v>24051</v>
      </c>
      <c r="C11" s="74">
        <v>32323</v>
      </c>
      <c r="D11" s="74">
        <v>5000</v>
      </c>
      <c r="E11" s="22"/>
      <c r="F11" s="49" t="s">
        <v>82</v>
      </c>
      <c r="G11" s="49"/>
      <c r="H11" s="49"/>
      <c r="I11" s="49"/>
    </row>
    <row r="12" spans="1:9" ht="12.75" customHeight="1" x14ac:dyDescent="0.55000000000000004">
      <c r="A12" s="10" t="s">
        <v>44</v>
      </c>
      <c r="B12" s="74">
        <v>60000</v>
      </c>
      <c r="C12" s="58">
        <v>60000</v>
      </c>
      <c r="D12" s="60">
        <v>60000</v>
      </c>
      <c r="E12" s="9"/>
      <c r="F12" s="49" t="s">
        <v>60</v>
      </c>
      <c r="G12" s="49"/>
      <c r="H12" s="49"/>
      <c r="I12" s="49"/>
    </row>
    <row r="13" spans="1:9" ht="12.75" customHeight="1" x14ac:dyDescent="0.55000000000000004">
      <c r="A13" s="10" t="s">
        <v>39</v>
      </c>
      <c r="B13" s="74">
        <v>60000</v>
      </c>
      <c r="C13" s="74">
        <v>60000</v>
      </c>
      <c r="D13" s="74">
        <v>60000</v>
      </c>
      <c r="E13" s="9"/>
      <c r="F13" s="49" t="s">
        <v>61</v>
      </c>
      <c r="G13" s="49"/>
      <c r="H13" s="49"/>
      <c r="I13" s="49"/>
    </row>
    <row r="14" spans="1:9" ht="12.75" customHeight="1" x14ac:dyDescent="0.55000000000000004">
      <c r="A14" s="8" t="s">
        <v>55</v>
      </c>
      <c r="B14" s="73">
        <v>0</v>
      </c>
      <c r="C14" s="74">
        <v>250000</v>
      </c>
      <c r="D14" s="74">
        <v>50000</v>
      </c>
      <c r="E14" s="9"/>
      <c r="F14" s="49" t="s">
        <v>73</v>
      </c>
      <c r="G14" s="49"/>
      <c r="H14" s="49"/>
      <c r="I14" s="49"/>
    </row>
    <row r="15" spans="1:9" ht="12.75" customHeight="1" x14ac:dyDescent="0.55000000000000004">
      <c r="A15" s="1" t="s">
        <v>35</v>
      </c>
      <c r="B15" s="100">
        <v>50000</v>
      </c>
      <c r="C15" s="74">
        <v>90490</v>
      </c>
      <c r="D15" s="78">
        <v>95160</v>
      </c>
      <c r="E15" s="9"/>
      <c r="F15" s="49" t="s">
        <v>62</v>
      </c>
      <c r="G15" s="49"/>
      <c r="H15" s="49"/>
      <c r="I15" s="49"/>
    </row>
    <row r="16" spans="1:9" ht="12.75" customHeight="1" x14ac:dyDescent="0.55000000000000004">
      <c r="A16" s="10" t="s">
        <v>45</v>
      </c>
      <c r="B16" s="79">
        <v>1000</v>
      </c>
      <c r="C16" s="71">
        <v>0</v>
      </c>
      <c r="D16" s="79">
        <v>1000</v>
      </c>
      <c r="E16" s="41"/>
      <c r="F16" s="49"/>
      <c r="G16" s="49"/>
      <c r="H16" s="49"/>
      <c r="I16" s="49"/>
    </row>
    <row r="17" spans="1:9" ht="12.75" customHeight="1" x14ac:dyDescent="0.55000000000000004">
      <c r="A17" s="2" t="s">
        <v>0</v>
      </c>
      <c r="B17" s="76">
        <f>SUM(B6:B16)</f>
        <v>404388</v>
      </c>
      <c r="C17" s="76">
        <f>SUM(C6:C16)</f>
        <v>628052</v>
      </c>
      <c r="D17" s="80">
        <f>SUM(D6:D16)</f>
        <v>473060</v>
      </c>
      <c r="E17" s="11"/>
      <c r="F17" s="87"/>
      <c r="G17" s="49"/>
      <c r="H17" s="49"/>
      <c r="I17" s="49"/>
    </row>
    <row r="18" spans="1:9" ht="12.75" customHeight="1" x14ac:dyDescent="0.55000000000000004">
      <c r="A18" s="2" t="s">
        <v>47</v>
      </c>
      <c r="B18" s="76">
        <f>SUM(B3,B17)</f>
        <v>571531</v>
      </c>
      <c r="C18" s="77">
        <f>SUM(C3,C17)</f>
        <v>751138</v>
      </c>
      <c r="D18" s="77">
        <f>SUM(D3,D17)</f>
        <v>917764.05</v>
      </c>
      <c r="E18" s="1"/>
      <c r="F18" s="49"/>
      <c r="G18" s="49"/>
      <c r="H18" s="49"/>
      <c r="I18" s="49"/>
    </row>
    <row r="19" spans="1:9" ht="12.75" customHeight="1" x14ac:dyDescent="0.55000000000000004">
      <c r="A19" s="21" t="s">
        <v>1</v>
      </c>
      <c r="B19" s="105" t="s">
        <v>70</v>
      </c>
      <c r="C19" s="51" t="s">
        <v>71</v>
      </c>
      <c r="D19" s="107" t="s">
        <v>72</v>
      </c>
      <c r="E19" s="44"/>
      <c r="F19" s="49"/>
      <c r="G19" s="49"/>
      <c r="H19" s="49"/>
      <c r="I19" s="49"/>
    </row>
    <row r="20" spans="1:9" ht="12.75" customHeight="1" x14ac:dyDescent="0.55000000000000004">
      <c r="A20" s="13" t="s">
        <v>85</v>
      </c>
      <c r="B20" s="74">
        <v>96000</v>
      </c>
      <c r="C20" s="67">
        <v>90000</v>
      </c>
      <c r="D20" s="57">
        <v>96600</v>
      </c>
      <c r="E20" s="40"/>
      <c r="F20" s="84" t="s">
        <v>79</v>
      </c>
      <c r="G20" s="49"/>
      <c r="H20" s="93" t="s">
        <v>64</v>
      </c>
      <c r="I20" s="90">
        <f>SUM(D46)</f>
        <v>21600</v>
      </c>
    </row>
    <row r="21" spans="1:9" ht="12.75" customHeight="1" x14ac:dyDescent="0.55000000000000004">
      <c r="B21" s="103"/>
      <c r="E21" s="40"/>
      <c r="I21" s="47"/>
    </row>
    <row r="22" spans="1:9" ht="12.75" customHeight="1" x14ac:dyDescent="0.55000000000000004">
      <c r="A22" s="1" t="s">
        <v>16</v>
      </c>
      <c r="B22" s="100">
        <v>5500</v>
      </c>
      <c r="C22" s="67">
        <v>5500</v>
      </c>
      <c r="D22" s="57">
        <v>5500</v>
      </c>
      <c r="E22" s="40"/>
      <c r="F22" s="49"/>
      <c r="G22" s="49"/>
      <c r="H22" s="86"/>
      <c r="I22" s="90"/>
    </row>
    <row r="23" spans="1:9" ht="12.75" customHeight="1" x14ac:dyDescent="0.55000000000000004">
      <c r="A23" s="1" t="s">
        <v>56</v>
      </c>
      <c r="B23" s="100">
        <v>135000</v>
      </c>
      <c r="C23" s="110">
        <v>132500</v>
      </c>
      <c r="D23" s="111">
        <v>80040</v>
      </c>
      <c r="E23" s="40"/>
      <c r="F23" s="84" t="s">
        <v>68</v>
      </c>
      <c r="G23" s="49"/>
      <c r="H23" s="93" t="s">
        <v>65</v>
      </c>
      <c r="I23" s="90">
        <v>28800</v>
      </c>
    </row>
    <row r="24" spans="1:9" ht="12.75" customHeight="1" x14ac:dyDescent="0.55000000000000004">
      <c r="A24" s="1"/>
      <c r="B24" s="100"/>
      <c r="C24" s="113"/>
      <c r="D24" s="114"/>
      <c r="E24" s="40"/>
      <c r="F24" s="49" t="s">
        <v>84</v>
      </c>
      <c r="H24" s="86" t="s">
        <v>67</v>
      </c>
      <c r="I24" s="95">
        <f>SUM(D49)</f>
        <v>3240</v>
      </c>
    </row>
    <row r="25" spans="1:9" ht="12.75" customHeight="1" x14ac:dyDescent="0.55000000000000004">
      <c r="A25" s="1" t="s">
        <v>57</v>
      </c>
      <c r="B25" s="100">
        <v>0</v>
      </c>
      <c r="C25" s="113">
        <v>0</v>
      </c>
      <c r="D25" s="114">
        <v>120000</v>
      </c>
      <c r="E25" s="40"/>
      <c r="F25" s="82" t="s">
        <v>69</v>
      </c>
      <c r="G25" s="83"/>
      <c r="H25" s="83"/>
      <c r="I25" s="92"/>
    </row>
    <row r="26" spans="1:9" ht="12.75" customHeight="1" x14ac:dyDescent="0.55000000000000004">
      <c r="A26" s="1" t="s">
        <v>17</v>
      </c>
      <c r="B26" s="100">
        <v>850</v>
      </c>
      <c r="C26" s="67">
        <v>1600</v>
      </c>
      <c r="D26" s="24">
        <v>1000</v>
      </c>
      <c r="E26" s="40"/>
      <c r="F26" s="112" t="s">
        <v>83</v>
      </c>
      <c r="G26" s="112"/>
      <c r="H26" s="112"/>
      <c r="I26" s="86"/>
    </row>
    <row r="27" spans="1:9" ht="12.75" customHeight="1" x14ac:dyDescent="0.55000000000000004">
      <c r="A27" s="1" t="s">
        <v>19</v>
      </c>
      <c r="B27" s="100">
        <v>4600</v>
      </c>
      <c r="C27" s="67">
        <v>10833.95</v>
      </c>
      <c r="D27" s="24">
        <v>9880</v>
      </c>
      <c r="E27" s="12"/>
      <c r="F27" s="49" t="s">
        <v>80</v>
      </c>
      <c r="G27" s="49"/>
      <c r="H27" s="49"/>
      <c r="I27" s="86"/>
    </row>
    <row r="28" spans="1:9" ht="12.75" customHeight="1" x14ac:dyDescent="0.55000000000000004">
      <c r="A28" s="1" t="s">
        <v>20</v>
      </c>
      <c r="B28" s="100">
        <v>18000</v>
      </c>
      <c r="C28" s="68">
        <v>26000</v>
      </c>
      <c r="D28" s="24">
        <v>30270</v>
      </c>
      <c r="E28" s="12"/>
      <c r="F28" s="88" t="s">
        <v>63</v>
      </c>
      <c r="H28" s="94" t="s">
        <v>66</v>
      </c>
      <c r="I28" s="91">
        <f>SUM(D47)</f>
        <v>11520</v>
      </c>
    </row>
    <row r="29" spans="1:9" ht="12.75" customHeight="1" x14ac:dyDescent="0.55000000000000004">
      <c r="A29" s="1" t="s">
        <v>18</v>
      </c>
      <c r="B29" s="100">
        <v>30000</v>
      </c>
      <c r="C29" s="68">
        <v>8500</v>
      </c>
      <c r="D29" s="24">
        <v>10000</v>
      </c>
      <c r="E29" s="12"/>
      <c r="F29" s="88"/>
      <c r="H29" s="94"/>
      <c r="I29" s="91"/>
    </row>
    <row r="30" spans="1:9" ht="12.75" customHeight="1" x14ac:dyDescent="0.55000000000000004">
      <c r="A30" s="115" t="s">
        <v>86</v>
      </c>
      <c r="B30" s="100">
        <v>3000</v>
      </c>
      <c r="C30" s="68">
        <v>20000</v>
      </c>
      <c r="D30" s="24">
        <v>10000</v>
      </c>
      <c r="F30" s="89" t="s">
        <v>87</v>
      </c>
      <c r="H30" s="85"/>
    </row>
    <row r="31" spans="1:9" ht="12.75" customHeight="1" x14ac:dyDescent="0.55000000000000004">
      <c r="A31" s="1" t="s">
        <v>3</v>
      </c>
      <c r="B31" s="100">
        <v>6000</v>
      </c>
      <c r="C31" s="69">
        <v>4000</v>
      </c>
      <c r="D31" s="24">
        <v>5000</v>
      </c>
      <c r="E31" s="23"/>
      <c r="F31" s="49"/>
      <c r="G31" s="49"/>
      <c r="H31" s="49"/>
      <c r="I31" s="49"/>
    </row>
    <row r="32" spans="1:9" ht="12.75" customHeight="1" x14ac:dyDescent="0.55000000000000004">
      <c r="A32" s="1" t="s">
        <v>74</v>
      </c>
      <c r="B32" s="100">
        <v>2000</v>
      </c>
      <c r="C32" s="68">
        <v>3500</v>
      </c>
      <c r="D32" s="24">
        <v>4000</v>
      </c>
      <c r="E32" s="12"/>
      <c r="F32" s="49" t="s">
        <v>75</v>
      </c>
      <c r="G32" s="49"/>
      <c r="H32" s="49"/>
      <c r="I32" s="49"/>
    </row>
    <row r="33" spans="1:9" ht="12.75" customHeight="1" x14ac:dyDescent="0.55000000000000004">
      <c r="A33" s="1" t="s">
        <v>2</v>
      </c>
      <c r="B33" s="100">
        <v>1800</v>
      </c>
      <c r="C33" s="69">
        <v>1500</v>
      </c>
      <c r="D33" s="81">
        <v>1800</v>
      </c>
      <c r="E33" s="23"/>
      <c r="F33" s="49" t="s">
        <v>76</v>
      </c>
      <c r="G33" s="49"/>
      <c r="H33" s="49"/>
      <c r="I33" s="49"/>
    </row>
    <row r="34" spans="1:9" ht="12.75" customHeight="1" x14ac:dyDescent="0.55000000000000004">
      <c r="A34" s="1" t="s">
        <v>32</v>
      </c>
      <c r="B34" s="100">
        <v>2000</v>
      </c>
      <c r="C34" s="68">
        <v>2500</v>
      </c>
      <c r="D34" s="24">
        <v>2000</v>
      </c>
      <c r="E34" s="12"/>
      <c r="F34" s="49" t="s">
        <v>88</v>
      </c>
      <c r="G34" s="49"/>
      <c r="H34" s="49"/>
      <c r="I34" s="49"/>
    </row>
    <row r="35" spans="1:9" ht="12.75" customHeight="1" x14ac:dyDescent="0.55000000000000004">
      <c r="A35" s="1" t="s">
        <v>58</v>
      </c>
      <c r="B35" s="104">
        <v>0</v>
      </c>
      <c r="C35" s="35">
        <v>0</v>
      </c>
      <c r="D35" s="48">
        <v>10000</v>
      </c>
      <c r="F35" s="49"/>
      <c r="G35" s="49"/>
      <c r="H35" s="49"/>
      <c r="I35" s="49"/>
    </row>
    <row r="36" spans="1:9" ht="12.75" customHeight="1" x14ac:dyDescent="0.55000000000000004">
      <c r="A36" s="3" t="s">
        <v>34</v>
      </c>
      <c r="B36" s="99">
        <f>SUM(B20:B34)</f>
        <v>304750</v>
      </c>
      <c r="C36" s="36">
        <f>SUM(C20:C35)</f>
        <v>306433.95</v>
      </c>
      <c r="D36" s="36">
        <f>SUM(D20:D35)</f>
        <v>386090</v>
      </c>
      <c r="E36" s="14"/>
      <c r="F36" s="49"/>
      <c r="G36" s="49"/>
      <c r="H36" s="49"/>
      <c r="I36" s="49"/>
    </row>
    <row r="37" spans="1:9" ht="12.75" customHeight="1" x14ac:dyDescent="0.55000000000000004">
      <c r="B37" s="103"/>
      <c r="C37" s="66"/>
      <c r="E37" s="1"/>
      <c r="F37" s="49"/>
      <c r="G37" s="49"/>
      <c r="H37" s="49"/>
      <c r="I37" s="49"/>
    </row>
    <row r="38" spans="1:9" ht="12.75" customHeight="1" x14ac:dyDescent="0.55000000000000004">
      <c r="A38" s="15" t="s">
        <v>4</v>
      </c>
      <c r="B38" s="99">
        <f>SUM(B17,-B36)</f>
        <v>99638</v>
      </c>
      <c r="C38" s="16">
        <f>SUM(C17,-C36)</f>
        <v>321618.05</v>
      </c>
      <c r="D38" s="16">
        <f>SUM(D17,-D36)</f>
        <v>86970</v>
      </c>
      <c r="E38" s="16"/>
      <c r="F38" s="49"/>
      <c r="G38" s="49"/>
      <c r="H38" s="49"/>
      <c r="I38" s="49"/>
    </row>
    <row r="39" spans="1:9" ht="12.75" customHeight="1" x14ac:dyDescent="0.55000000000000004">
      <c r="A39" s="4" t="s">
        <v>49</v>
      </c>
      <c r="B39" s="76"/>
      <c r="C39" s="1"/>
      <c r="D39" s="24"/>
      <c r="E39" s="1"/>
      <c r="F39" s="49"/>
      <c r="G39" s="49"/>
      <c r="H39" s="49"/>
      <c r="I39" s="49"/>
    </row>
    <row r="40" spans="1:9" ht="12.75" customHeight="1" x14ac:dyDescent="0.55000000000000004">
      <c r="B40" s="103"/>
      <c r="C40" s="4"/>
      <c r="D40" s="24"/>
      <c r="E40" s="4"/>
      <c r="F40" s="49"/>
      <c r="G40" s="49"/>
      <c r="H40" s="49"/>
      <c r="I40" s="49"/>
    </row>
    <row r="41" spans="1:9" ht="12.75" customHeight="1" x14ac:dyDescent="0.55000000000000004">
      <c r="A41" s="1" t="s">
        <v>5</v>
      </c>
      <c r="B41" s="104">
        <v>167143</v>
      </c>
      <c r="C41" s="17">
        <v>123086</v>
      </c>
      <c r="D41" s="109">
        <f>PRODUCT(1,D3)</f>
        <v>444704.05</v>
      </c>
      <c r="E41" s="42"/>
      <c r="F41" s="49"/>
      <c r="G41" s="49"/>
      <c r="H41" s="49"/>
      <c r="I41" s="49"/>
    </row>
    <row r="42" spans="1:9" ht="12.75" customHeight="1" x14ac:dyDescent="0.55000000000000004">
      <c r="A42" s="1" t="s">
        <v>31</v>
      </c>
      <c r="B42" s="103">
        <f>SUM(B38,B41)</f>
        <v>266781</v>
      </c>
      <c r="C42" s="18">
        <f>SUM(C38,C41)</f>
        <v>444704.05</v>
      </c>
      <c r="D42" s="108">
        <f>SUM(D38,D41)</f>
        <v>531674.05000000005</v>
      </c>
      <c r="E42" s="18"/>
      <c r="F42" s="49"/>
      <c r="G42" s="49"/>
      <c r="H42" s="49"/>
      <c r="I42" s="49"/>
    </row>
    <row r="43" spans="1:9" ht="12.75" customHeight="1" x14ac:dyDescent="0.55000000000000004">
      <c r="F43" s="49"/>
      <c r="G43" s="49"/>
      <c r="H43" s="49"/>
      <c r="I43" s="49"/>
    </row>
    <row r="44" spans="1:9" ht="12.75" customHeight="1" x14ac:dyDescent="0.55000000000000004">
      <c r="A44" s="52" t="s">
        <v>77</v>
      </c>
      <c r="B44" s="96"/>
      <c r="C44" s="27"/>
      <c r="D44" s="53"/>
      <c r="F44" s="49"/>
      <c r="G44" s="49"/>
      <c r="H44" s="49"/>
      <c r="I44" s="49"/>
    </row>
    <row r="45" spans="1:9" x14ac:dyDescent="0.55000000000000004">
      <c r="A45" s="61" t="s">
        <v>33</v>
      </c>
      <c r="B45" s="97"/>
      <c r="C45" s="63" t="s">
        <v>48</v>
      </c>
      <c r="D45" s="62" t="s">
        <v>78</v>
      </c>
      <c r="E45" s="49"/>
      <c r="F45" s="49"/>
      <c r="G45" s="49"/>
      <c r="H45" s="49"/>
      <c r="I45" s="49"/>
    </row>
    <row r="46" spans="1:9" x14ac:dyDescent="0.55000000000000004">
      <c r="A46" s="55" t="s">
        <v>36</v>
      </c>
      <c r="B46" s="59"/>
      <c r="C46" s="59">
        <v>225</v>
      </c>
      <c r="D46" s="31">
        <f>PRODUCT(8,C46,12)</f>
        <v>21600</v>
      </c>
      <c r="E46" s="49"/>
      <c r="F46" s="49"/>
      <c r="G46" s="49"/>
      <c r="H46" s="49"/>
      <c r="I46" s="49"/>
    </row>
    <row r="47" spans="1:9" x14ac:dyDescent="0.55000000000000004">
      <c r="A47" s="55" t="s">
        <v>51</v>
      </c>
      <c r="B47" s="59"/>
      <c r="C47" s="58">
        <v>240</v>
      </c>
      <c r="D47" s="31">
        <f>PRODUCT(C47,4,12)</f>
        <v>11520</v>
      </c>
      <c r="F47" s="49"/>
      <c r="G47" s="49"/>
      <c r="H47" s="49"/>
      <c r="I47" s="49"/>
    </row>
    <row r="48" spans="1:9" x14ac:dyDescent="0.55000000000000004">
      <c r="A48" s="55" t="s">
        <v>53</v>
      </c>
      <c r="B48" s="59"/>
      <c r="C48" s="58">
        <v>150</v>
      </c>
      <c r="D48" s="31">
        <f>PRODUCT(16,12,C48)</f>
        <v>28800</v>
      </c>
      <c r="F48" s="49"/>
      <c r="G48" s="49"/>
      <c r="H48" s="49"/>
      <c r="I48" s="49"/>
    </row>
    <row r="49" spans="1:9" x14ac:dyDescent="0.55000000000000004">
      <c r="A49" s="55" t="s">
        <v>52</v>
      </c>
      <c r="B49" s="59"/>
      <c r="C49" s="60">
        <v>27</v>
      </c>
      <c r="D49" s="56">
        <f>PRODUCT(10,C49,12)</f>
        <v>3240</v>
      </c>
      <c r="F49" s="49"/>
      <c r="G49" s="49"/>
      <c r="H49" s="49"/>
      <c r="I49" s="49"/>
    </row>
    <row r="50" spans="1:9" x14ac:dyDescent="0.55000000000000004">
      <c r="A50" s="55"/>
      <c r="B50" s="59"/>
      <c r="C50" s="30"/>
      <c r="D50" s="31">
        <f>SUM(D46:D49)</f>
        <v>65160</v>
      </c>
      <c r="F50" s="49"/>
      <c r="G50" s="49"/>
      <c r="H50" s="49"/>
      <c r="I50" s="49"/>
    </row>
    <row r="51" spans="1:9" x14ac:dyDescent="0.55000000000000004">
      <c r="A51" s="54"/>
      <c r="B51" s="98"/>
      <c r="C51" s="35"/>
      <c r="D51" s="56"/>
      <c r="F51" s="49"/>
      <c r="G51" s="49"/>
      <c r="H51" s="49"/>
      <c r="I51" s="49"/>
    </row>
  </sheetData>
  <printOptions horizontalCentered="1"/>
  <pageMargins left="0.25" right="0.25" top="0.75" bottom="0.75" header="0.3" footer="0.3"/>
  <pageSetup orientation="portrait" horizontalDpi="4294967293" verticalDpi="4294967293" r:id="rId1"/>
  <headerFooter>
    <oddHeader xml:space="preserve">&amp;L&amp;"-,Bold"&amp;18 2017 CSURA BUDGET WORKSHEET
&amp;R&amp;"-,Italic"&amp;14&amp;KFF0000draft 11-9-16
</oddHeader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view="pageLayout" zoomScaleNormal="100" workbookViewId="0">
      <selection activeCell="C16" sqref="C16"/>
    </sheetView>
  </sheetViews>
  <sheetFormatPr defaultRowHeight="14.4" x14ac:dyDescent="0.55000000000000004"/>
  <cols>
    <col min="1" max="4" width="12.68359375" customWidth="1"/>
    <col min="5" max="5" width="6.15625" customWidth="1"/>
    <col min="7" max="7" width="15" customWidth="1"/>
    <col min="8" max="8" width="13.578125" customWidth="1"/>
    <col min="9" max="9" width="10.15625" bestFit="1" customWidth="1"/>
    <col min="11" max="11" width="9.578125" customWidth="1"/>
  </cols>
  <sheetData>
    <row r="2" spans="1:9" x14ac:dyDescent="0.55000000000000004">
      <c r="A2" t="s">
        <v>89</v>
      </c>
    </row>
    <row r="3" spans="1:9" x14ac:dyDescent="0.55000000000000004">
      <c r="F3" s="25" t="s">
        <v>21</v>
      </c>
      <c r="G3" s="26"/>
      <c r="H3" s="27"/>
      <c r="I3" s="28"/>
    </row>
    <row r="4" spans="1:9" x14ac:dyDescent="0.55000000000000004">
      <c r="F4" s="29"/>
      <c r="G4" s="30" t="s">
        <v>30</v>
      </c>
      <c r="H4" s="30"/>
      <c r="I4" s="38"/>
    </row>
    <row r="5" spans="1:9" x14ac:dyDescent="0.55000000000000004">
      <c r="F5" s="29"/>
      <c r="G5" s="30"/>
      <c r="H5" s="30"/>
      <c r="I5" s="32"/>
    </row>
    <row r="6" spans="1:9" x14ac:dyDescent="0.55000000000000004">
      <c r="F6" s="29"/>
      <c r="G6" s="33"/>
      <c r="H6" s="30"/>
      <c r="I6" s="31"/>
    </row>
    <row r="7" spans="1:9" x14ac:dyDescent="0.55000000000000004">
      <c r="A7" t="s">
        <v>7</v>
      </c>
      <c r="B7" s="47" t="s">
        <v>8</v>
      </c>
      <c r="C7" s="47" t="s">
        <v>1</v>
      </c>
      <c r="D7" s="47" t="s">
        <v>9</v>
      </c>
      <c r="F7" s="34"/>
      <c r="G7" s="35"/>
      <c r="H7" s="35"/>
      <c r="I7" s="39"/>
    </row>
    <row r="8" spans="1:9" x14ac:dyDescent="0.55000000000000004">
      <c r="A8" t="s">
        <v>14</v>
      </c>
      <c r="D8" s="36"/>
      <c r="E8" s="24"/>
    </row>
    <row r="9" spans="1:9" x14ac:dyDescent="0.55000000000000004">
      <c r="A9" t="s">
        <v>22</v>
      </c>
      <c r="B9" s="24"/>
    </row>
    <row r="10" spans="1:9" x14ac:dyDescent="0.55000000000000004">
      <c r="C10" s="18"/>
      <c r="D10" s="24"/>
      <c r="E10" s="24"/>
    </row>
    <row r="11" spans="1:9" x14ac:dyDescent="0.55000000000000004">
      <c r="A11" t="s">
        <v>23</v>
      </c>
      <c r="C11" s="18"/>
      <c r="D11" s="24"/>
      <c r="E11" s="24"/>
    </row>
    <row r="12" spans="1:9" x14ac:dyDescent="0.55000000000000004">
      <c r="C12" s="18"/>
      <c r="D12" s="24"/>
      <c r="E12" s="24"/>
    </row>
    <row r="13" spans="1:9" x14ac:dyDescent="0.55000000000000004">
      <c r="A13" t="s">
        <v>24</v>
      </c>
      <c r="B13" s="24"/>
      <c r="C13" s="18"/>
      <c r="D13" s="24"/>
      <c r="E13" s="24"/>
    </row>
    <row r="14" spans="1:9" x14ac:dyDescent="0.55000000000000004">
      <c r="C14" s="18"/>
      <c r="D14" s="24"/>
      <c r="E14" s="24"/>
    </row>
    <row r="15" spans="1:9" x14ac:dyDescent="0.55000000000000004">
      <c r="A15" t="s">
        <v>25</v>
      </c>
      <c r="B15" s="24"/>
      <c r="C15" s="18"/>
      <c r="D15" s="24"/>
      <c r="E15" s="24"/>
    </row>
    <row r="16" spans="1:9" x14ac:dyDescent="0.55000000000000004">
      <c r="C16" s="18"/>
      <c r="D16" s="24"/>
      <c r="E16" s="24"/>
    </row>
    <row r="17" spans="1:5" x14ac:dyDescent="0.55000000000000004">
      <c r="A17" t="s">
        <v>26</v>
      </c>
      <c r="B17" s="24"/>
      <c r="C17" s="18"/>
      <c r="D17" s="24"/>
      <c r="E17" s="24"/>
    </row>
    <row r="18" spans="1:5" x14ac:dyDescent="0.55000000000000004">
      <c r="C18" s="18"/>
      <c r="D18" s="24"/>
      <c r="E18" s="24"/>
    </row>
    <row r="19" spans="1:5" x14ac:dyDescent="0.55000000000000004">
      <c r="A19" t="s">
        <v>27</v>
      </c>
      <c r="B19" s="50"/>
    </row>
    <row r="20" spans="1:5" x14ac:dyDescent="0.55000000000000004">
      <c r="C20" s="18"/>
      <c r="D20" s="24"/>
      <c r="E20" s="24"/>
    </row>
    <row r="21" spans="1:5" x14ac:dyDescent="0.55000000000000004">
      <c r="A21" t="s">
        <v>28</v>
      </c>
      <c r="B21" s="18"/>
      <c r="C21" s="18"/>
      <c r="D21" s="24"/>
      <c r="E21" s="24"/>
    </row>
    <row r="22" spans="1:5" x14ac:dyDescent="0.55000000000000004">
      <c r="C22" s="18"/>
      <c r="D22" s="24"/>
      <c r="E22" s="24"/>
    </row>
    <row r="23" spans="1:5" x14ac:dyDescent="0.55000000000000004">
      <c r="A23" t="s">
        <v>29</v>
      </c>
      <c r="B23" s="24"/>
      <c r="C23" s="18"/>
      <c r="D23" s="24"/>
      <c r="E23" s="24"/>
    </row>
    <row r="24" spans="1:5" x14ac:dyDescent="0.55000000000000004">
      <c r="C24" s="18"/>
      <c r="D24" s="24"/>
      <c r="E24" s="24"/>
    </row>
    <row r="25" spans="1:5" x14ac:dyDescent="0.55000000000000004">
      <c r="A25" t="s">
        <v>10</v>
      </c>
      <c r="B25" s="24"/>
      <c r="C25" s="18"/>
      <c r="D25" s="24"/>
      <c r="E25" s="24"/>
    </row>
    <row r="26" spans="1:5" x14ac:dyDescent="0.55000000000000004">
      <c r="C26" s="18"/>
      <c r="D26" s="24"/>
      <c r="E26" s="24"/>
    </row>
    <row r="27" spans="1:5" x14ac:dyDescent="0.55000000000000004">
      <c r="A27" t="s">
        <v>11</v>
      </c>
      <c r="C27" s="18"/>
      <c r="D27" s="24"/>
      <c r="E27" s="24"/>
    </row>
    <row r="28" spans="1:5" x14ac:dyDescent="0.55000000000000004">
      <c r="C28" s="18"/>
      <c r="D28" s="24"/>
      <c r="E28" s="24"/>
    </row>
    <row r="29" spans="1:5" x14ac:dyDescent="0.55000000000000004">
      <c r="A29" t="s">
        <v>12</v>
      </c>
      <c r="B29" s="24"/>
      <c r="C29" s="18"/>
      <c r="D29" s="24"/>
      <c r="E29" s="24"/>
    </row>
    <row r="30" spans="1:5" x14ac:dyDescent="0.55000000000000004">
      <c r="C30" s="18"/>
      <c r="D30" s="24"/>
      <c r="E30" s="24"/>
    </row>
    <row r="31" spans="1:5" x14ac:dyDescent="0.55000000000000004">
      <c r="A31" t="s">
        <v>13</v>
      </c>
      <c r="B31" s="24"/>
      <c r="C31" s="18"/>
      <c r="D31" s="24"/>
      <c r="E31" s="24"/>
    </row>
    <row r="32" spans="1:5" x14ac:dyDescent="0.55000000000000004">
      <c r="B32" s="35"/>
      <c r="C32" s="17"/>
      <c r="D32" s="48"/>
      <c r="E32" s="24"/>
    </row>
    <row r="33" spans="1:4" x14ac:dyDescent="0.55000000000000004">
      <c r="A33" s="47" t="s">
        <v>15</v>
      </c>
      <c r="B33" s="24"/>
      <c r="C33" s="18"/>
    </row>
    <row r="34" spans="1:4" x14ac:dyDescent="0.55000000000000004">
      <c r="A34" s="37" t="s">
        <v>90</v>
      </c>
      <c r="D34" s="36">
        <f>SUM(D32)</f>
        <v>0</v>
      </c>
    </row>
  </sheetData>
  <pageMargins left="0.38" right="0.28999999999999998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 &amp; Exp</vt:lpstr>
      <vt:lpstr>Cash flow</vt:lpstr>
      <vt:lpstr>Sheet3</vt:lpstr>
    </vt:vector>
  </TitlesOfParts>
  <Company>Urban Renewal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Rees</dc:creator>
  <cp:lastModifiedBy>Dean Beukema</cp:lastModifiedBy>
  <cp:lastPrinted>2016-11-08T22:36:06Z</cp:lastPrinted>
  <dcterms:created xsi:type="dcterms:W3CDTF">2010-11-18T17:52:03Z</dcterms:created>
  <dcterms:modified xsi:type="dcterms:W3CDTF">2016-11-09T17:50:27Z</dcterms:modified>
</cp:coreProperties>
</file>